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E20" i="2" s="1"/>
  <c r="C20" i="2"/>
  <c r="B20" i="2"/>
  <c r="D19" i="2"/>
  <c r="C19" i="2"/>
  <c r="B19" i="2"/>
  <c r="D18" i="2" l="1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<sst xmlns="http://schemas.openxmlformats.org/spreadsheetml/2006/main" count="86" uniqueCount="62">
  <si>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</si>
  <si>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</si>
  <si>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</si>
  <si>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</si>
  <si>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</si>
  <si>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</si>
  <si>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</si>
  <si>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</si>
  <si>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</si>
  <si>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</si>
  <si>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</si>
  <si>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</si>
  <si>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</si>
  <si>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</si>
  <si>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</si>
  <si>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</si>
  <si>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</si>
  <si>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</si>
  <si>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</si>
  <si>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</si>
  <si>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</si>
  <si>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</si>
  <si>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</si>
  <si>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</si>
  <si>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</si>
  <si>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</si>
  <si>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</si>
  <si>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</si>
  <si>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</si>
  <si>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</si>
  <si>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</si>
  <si>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</si>
  <si>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</si>
  <si>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</si>
  <si>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</si>
  <si>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</si>
  <si>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</si>
  <si>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</si>
  <si>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</si>
  <si>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</si>
  <si>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</si>
  <si>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</si>
  <si>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</si>
  <si>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</si>
  <si>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</si>
  <si>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</si>
  <si>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</si>
  <si>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</si>
  <si>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</si>
  <si>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</si>
  <si>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</si>
  <si>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</si>
  <si>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</si>
  <si>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</si>
  <si>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</si>
  <si>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</si>
  <si>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</si>
  <si>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</si>
  <si>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</si>
  <si>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</si>
  <si>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 xml:space="preserve"> 01/2014</t>
  </si>
  <si>
    <t>TASSO DI ASSENZA E PRESENZA DEL PERSONALE - mese di GENNAIO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</si>
</sst>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/>
    <xf numFmtId="0" fontId="4" fillId="0" borderId="4" xfId="0" applyNumberFormat="1" applyFont="1" applyFill="1" applyBorder="1" applyAlignment="1"/>
    <xf numFmtId="49" fontId="3" fillId="3" borderId="0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4" xfId="0" applyNumberFormat="1" applyFont="1" applyFill="1" applyBorder="1" applyAlignment="1">
      <alignment horizontal="right"/>
    </xf>
    <xf numFmtId="49" fontId="4" fillId="0" borderId="4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5" t="s">
        <v>33</v>
      </c>
      <c r="B2" s="5" t="s">
        <v>34</v>
      </c>
      <c r="C2" s="5">
        <v>50</v>
      </c>
      <c r="D2" s="5">
        <v>1550</v>
      </c>
      <c r="E2" s="5">
        <v>0</v>
      </c>
      <c r="F2" s="5">
        <v>100</v>
      </c>
      <c r="G2" s="5">
        <v>0</v>
      </c>
    </row>
    <row r="3" spans="1:7" ht="12.75" customHeight="1" x14ac:dyDescent="0.2">
      <c r="A3" s="5" t="s">
        <v>33</v>
      </c>
      <c r="B3" s="5" t="s">
        <v>35</v>
      </c>
      <c r="C3" s="5">
        <v>376.65</v>
      </c>
      <c r="D3" s="5">
        <v>11676</v>
      </c>
      <c r="E3" s="5">
        <v>2871</v>
      </c>
      <c r="F3" s="5">
        <v>75.41</v>
      </c>
      <c r="G3" s="5">
        <v>24.59</v>
      </c>
    </row>
    <row r="4" spans="1:7" ht="12.75" customHeight="1" x14ac:dyDescent="0.2">
      <c r="A4" s="5" t="s">
        <v>33</v>
      </c>
      <c r="B4" s="5" t="s">
        <v>36</v>
      </c>
      <c r="C4" s="5">
        <v>314.32</v>
      </c>
      <c r="D4" s="5">
        <v>9744</v>
      </c>
      <c r="E4" s="5">
        <v>1621</v>
      </c>
      <c r="F4" s="5">
        <v>83.36</v>
      </c>
      <c r="G4" s="5">
        <v>16.64</v>
      </c>
    </row>
    <row r="5" spans="1:7" ht="12.75" customHeight="1" x14ac:dyDescent="0.2">
      <c r="A5" s="5" t="s">
        <v>33</v>
      </c>
      <c r="B5" s="5" t="s">
        <v>37</v>
      </c>
      <c r="C5" s="5">
        <v>50</v>
      </c>
      <c r="D5" s="5">
        <v>1550</v>
      </c>
      <c r="E5" s="5">
        <v>307</v>
      </c>
      <c r="F5" s="5">
        <v>80.19</v>
      </c>
      <c r="G5" s="5">
        <v>19.809999999999999</v>
      </c>
    </row>
    <row r="6" spans="1:7" ht="12.75" customHeight="1" x14ac:dyDescent="0.2">
      <c r="A6" s="5" t="s">
        <v>33</v>
      </c>
      <c r="B6" s="5" t="s">
        <v>38</v>
      </c>
      <c r="C6" s="5">
        <v>21</v>
      </c>
      <c r="D6" s="5">
        <v>651</v>
      </c>
      <c r="E6" s="5">
        <v>85</v>
      </c>
      <c r="F6" s="5">
        <v>86.94</v>
      </c>
      <c r="G6" s="5">
        <v>13.06</v>
      </c>
    </row>
    <row r="7" spans="1:7" ht="12.75" customHeight="1" x14ac:dyDescent="0.2">
      <c r="A7" s="5" t="s">
        <v>33</v>
      </c>
      <c r="B7" s="5" t="s">
        <v>39</v>
      </c>
      <c r="C7" s="5">
        <v>237.52</v>
      </c>
      <c r="D7" s="5">
        <v>7363</v>
      </c>
      <c r="E7" s="5">
        <v>1949</v>
      </c>
      <c r="F7" s="5">
        <v>73.53</v>
      </c>
      <c r="G7" s="5">
        <v>26.47</v>
      </c>
    </row>
    <row r="8" spans="1:7" ht="12.75" customHeight="1" x14ac:dyDescent="0.2">
      <c r="A8" s="5" t="s">
        <v>33</v>
      </c>
      <c r="B8" s="5" t="s">
        <v>40</v>
      </c>
      <c r="C8" s="5">
        <v>323</v>
      </c>
      <c r="D8" s="5">
        <v>10013</v>
      </c>
      <c r="E8" s="5">
        <v>1962</v>
      </c>
      <c r="F8" s="5">
        <v>80.41</v>
      </c>
      <c r="G8" s="5">
        <v>19.59</v>
      </c>
    </row>
    <row r="9" spans="1:7" ht="12.75" customHeight="1" x14ac:dyDescent="0.2">
      <c r="A9" s="5" t="s">
        <v>33</v>
      </c>
      <c r="B9" s="5" t="s">
        <v>41</v>
      </c>
      <c r="C9" s="5">
        <v>959.87</v>
      </c>
      <c r="D9" s="5">
        <v>29756</v>
      </c>
      <c r="E9" s="5">
        <v>6923</v>
      </c>
      <c r="F9" s="5">
        <v>76.73</v>
      </c>
      <c r="G9" s="5">
        <v>23.27</v>
      </c>
    </row>
    <row r="10" spans="1:7" ht="12.75" customHeight="1" x14ac:dyDescent="0.2">
      <c r="A10" s="5" t="s">
        <v>33</v>
      </c>
      <c r="B10" s="5" t="s">
        <v>42</v>
      </c>
      <c r="C10" s="5">
        <v>336.16</v>
      </c>
      <c r="D10" s="5">
        <v>10421</v>
      </c>
      <c r="E10" s="5">
        <v>1745</v>
      </c>
      <c r="F10" s="5">
        <v>83.25</v>
      </c>
      <c r="G10" s="5">
        <v>16.75</v>
      </c>
    </row>
    <row r="11" spans="1:7" ht="12.75" customHeight="1" x14ac:dyDescent="0.2">
      <c r="A11" s="5" t="s">
        <v>33</v>
      </c>
      <c r="B11" s="5" t="s">
        <v>43</v>
      </c>
      <c r="C11" s="5">
        <v>59</v>
      </c>
      <c r="D11" s="5">
        <v>1829</v>
      </c>
      <c r="E11" s="5">
        <v>351</v>
      </c>
      <c r="F11" s="5">
        <v>80.81</v>
      </c>
      <c r="G11" s="5">
        <v>19.190000000000001</v>
      </c>
    </row>
    <row r="12" spans="1:7" ht="12.75" customHeight="1" x14ac:dyDescent="0.2">
      <c r="A12" s="5" t="s">
        <v>33</v>
      </c>
      <c r="B12" s="5" t="s">
        <v>44</v>
      </c>
      <c r="C12" s="5">
        <v>52</v>
      </c>
      <c r="D12" s="5">
        <v>1612</v>
      </c>
      <c r="E12" s="5">
        <v>228</v>
      </c>
      <c r="F12" s="5">
        <v>85.86</v>
      </c>
      <c r="G12" s="5">
        <v>14.14</v>
      </c>
    </row>
    <row r="13" spans="1:7" ht="12.75" customHeight="1" x14ac:dyDescent="0.2">
      <c r="A13" s="5" t="s">
        <v>33</v>
      </c>
      <c r="B13" s="5" t="s">
        <v>45</v>
      </c>
      <c r="C13" s="5">
        <v>62</v>
      </c>
      <c r="D13" s="5">
        <v>1922</v>
      </c>
      <c r="E13" s="5">
        <v>348</v>
      </c>
      <c r="F13" s="5">
        <v>81.89</v>
      </c>
      <c r="G13" s="5">
        <v>18.11</v>
      </c>
    </row>
    <row r="14" spans="1:7" ht="12.75" customHeight="1" x14ac:dyDescent="0.2">
      <c r="A14" s="5" t="s">
        <v>33</v>
      </c>
      <c r="B14" s="5" t="s">
        <v>46</v>
      </c>
      <c r="C14" s="5">
        <v>74.03</v>
      </c>
      <c r="D14" s="5">
        <v>2295</v>
      </c>
      <c r="E14" s="5">
        <v>362</v>
      </c>
      <c r="F14" s="5">
        <v>84.23</v>
      </c>
      <c r="G14" s="5">
        <v>15.77</v>
      </c>
    </row>
    <row r="15" spans="1:7" ht="12.75" customHeight="1" x14ac:dyDescent="0.2">
      <c r="A15" s="5" t="s">
        <v>33</v>
      </c>
      <c r="B15" s="5" t="s">
        <v>47</v>
      </c>
      <c r="C15" s="5">
        <v>41</v>
      </c>
      <c r="D15" s="5">
        <v>1271</v>
      </c>
      <c r="E15" s="5">
        <v>205</v>
      </c>
      <c r="F15" s="5">
        <v>83.87</v>
      </c>
      <c r="G15" s="5">
        <v>16.13</v>
      </c>
    </row>
    <row r="16" spans="1:7" ht="12.75" customHeight="1" x14ac:dyDescent="0.2">
      <c r="A16" s="5" t="s">
        <v>33</v>
      </c>
      <c r="B16" s="5" t="s">
        <v>48</v>
      </c>
      <c r="C16" s="5">
        <v>57.81</v>
      </c>
      <c r="D16" s="5">
        <v>1792</v>
      </c>
      <c r="E16" s="5">
        <v>328</v>
      </c>
      <c r="F16" s="5">
        <v>81.7</v>
      </c>
      <c r="G16" s="5">
        <v>18.3</v>
      </c>
    </row>
    <row r="17" spans="1:7" ht="12.75" customHeight="1" x14ac:dyDescent="0.2">
      <c r="A17" s="5" t="s">
        <v>33</v>
      </c>
      <c r="B17" s="5" t="s">
        <v>49</v>
      </c>
      <c r="C17" s="5">
        <v>56</v>
      </c>
      <c r="D17" s="5">
        <v>1736</v>
      </c>
      <c r="E17" s="5">
        <v>215</v>
      </c>
      <c r="F17" s="5">
        <v>87.62</v>
      </c>
      <c r="G17" s="5">
        <v>12.38</v>
      </c>
    </row>
    <row r="18" spans="1:7" ht="12.75" customHeight="1" x14ac:dyDescent="0.2">
      <c r="A18" s="5" t="s">
        <v>33</v>
      </c>
      <c r="B18" s="5" t="s">
        <v>50</v>
      </c>
      <c r="C18" s="5">
        <v>1</v>
      </c>
      <c r="D18" s="5">
        <v>31</v>
      </c>
      <c r="E18" s="5">
        <v>1</v>
      </c>
      <c r="F18" s="5">
        <v>96.77</v>
      </c>
      <c r="G18" s="5">
        <v>3.23</v>
      </c>
    </row>
    <row r="19" spans="1:7" ht="12.75" customHeight="1" x14ac:dyDescent="0.2">
      <c r="A19" s="5" t="s">
        <v>33</v>
      </c>
      <c r="B19" s="5" t="s">
        <v>51</v>
      </c>
      <c r="C19" s="5">
        <v>47</v>
      </c>
      <c r="D19" s="5">
        <v>1457</v>
      </c>
      <c r="E19" s="5">
        <v>153</v>
      </c>
      <c r="F19" s="5">
        <v>89.5</v>
      </c>
      <c r="G19" s="5">
        <v>10.5</v>
      </c>
    </row>
    <row r="20" spans="1:7" ht="16.5" customHeight="1" x14ac:dyDescent="0.2">
      <c r="A20" s="5" t="s">
        <v>33</v>
      </c>
      <c r="B20" s="5" t="s">
        <v>52</v>
      </c>
      <c r="C20" s="5">
        <v>2</v>
      </c>
      <c r="D20" s="5">
        <v>62</v>
      </c>
      <c r="E20" s="5">
        <v>17</v>
      </c>
      <c r="F20" s="5">
        <v>72.58</v>
      </c>
      <c r="G20" s="5">
        <v>27.42</v>
      </c>
    </row>
    <row r="21" spans="1:7" ht="12.75" customHeight="1" x14ac:dyDescent="0.2">
      <c r="A21" s="5" t="s">
        <v>33</v>
      </c>
      <c r="B21" s="5" t="s">
        <v>53</v>
      </c>
      <c r="C21" s="5">
        <v>1</v>
      </c>
      <c r="D21" s="5">
        <v>31</v>
      </c>
      <c r="E21" s="5">
        <v>2</v>
      </c>
      <c r="F21" s="5">
        <v>93.55</v>
      </c>
      <c r="G21" s="5">
        <v>6.45</v>
      </c>
    </row>
    <row r="22" spans="1:7" ht="12.75" customHeight="1" x14ac:dyDescent="0.2">
      <c r="A22" s="5" t="s">
        <v>33</v>
      </c>
      <c r="B22" s="5" t="s">
        <v>54</v>
      </c>
      <c r="C22" s="5">
        <v>193</v>
      </c>
      <c r="D22" s="5">
        <v>5983</v>
      </c>
      <c r="E22" s="5">
        <v>1026</v>
      </c>
      <c r="F22" s="5">
        <v>82.85</v>
      </c>
      <c r="G22" s="5">
        <v>17.149999999999999</v>
      </c>
    </row>
    <row r="23" spans="1:7" ht="12.75" customHeight="1" x14ac:dyDescent="0.2">
      <c r="A23" s="5" t="s">
        <v>33</v>
      </c>
      <c r="B23" s="5" t="s">
        <v>55</v>
      </c>
      <c r="C23" s="5">
        <v>133.97</v>
      </c>
      <c r="D23" s="5">
        <v>4153</v>
      </c>
      <c r="E23" s="5">
        <v>668</v>
      </c>
      <c r="F23" s="5">
        <v>83.92</v>
      </c>
      <c r="G23" s="5">
        <v>16.079999999999998</v>
      </c>
    </row>
    <row r="24" spans="1:7" ht="12.75" customHeight="1" x14ac:dyDescent="0.2">
      <c r="A24" s="5" t="s">
        <v>33</v>
      </c>
      <c r="B24" s="5" t="s">
        <v>56</v>
      </c>
      <c r="C24" s="5">
        <v>238</v>
      </c>
      <c r="D24" s="5">
        <v>7378</v>
      </c>
      <c r="E24" s="5">
        <v>842</v>
      </c>
      <c r="F24" s="5">
        <v>88.59</v>
      </c>
      <c r="G24" s="5">
        <v>11.41</v>
      </c>
    </row>
    <row r="25" spans="1:7" ht="12.75" customHeight="1" x14ac:dyDescent="0.2">
      <c r="A25" s="5" t="s">
        <v>33</v>
      </c>
      <c r="B25" s="5" t="s">
        <v>57</v>
      </c>
      <c r="C25" s="5">
        <v>94</v>
      </c>
      <c r="D25" s="5">
        <v>2914</v>
      </c>
      <c r="E25" s="5">
        <v>335</v>
      </c>
      <c r="F25" s="5">
        <v>88.5</v>
      </c>
      <c r="G25" s="5">
        <v>11.5</v>
      </c>
    </row>
    <row r="26" spans="1:7" ht="12.75" customHeight="1" x14ac:dyDescent="0.2">
      <c r="A26" s="5" t="s">
        <v>33</v>
      </c>
      <c r="B26" s="5" t="s">
        <v>58</v>
      </c>
      <c r="C26" s="5">
        <v>160</v>
      </c>
      <c r="D26" s="5">
        <v>4960</v>
      </c>
      <c r="E26" s="5">
        <v>747</v>
      </c>
      <c r="F26" s="5">
        <v>84.94</v>
      </c>
      <c r="G26" s="5">
        <v>15.06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G4" sqref="G4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6" t="s">
        <v>61</v>
      </c>
      <c r="B2" s="7"/>
      <c r="C2" s="7"/>
      <c r="D2" s="11"/>
      <c r="E2" s="12"/>
      <c r="F2" s="13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8" t="s">
        <v>60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9" t="s">
        <v>12</v>
      </c>
      <c r="B6" s="9">
        <f>datiEstrattiAREAS!C3</f>
        <v>376.65</v>
      </c>
      <c r="C6" s="9">
        <f>datiEstrattiAREAS!D3</f>
        <v>11676</v>
      </c>
      <c r="D6" s="9">
        <f>datiEstrattiAREAS!E3</f>
        <v>2871</v>
      </c>
      <c r="E6" s="10">
        <f>D6/C6*100</f>
        <v>24.588900308324767</v>
      </c>
      <c r="F6" s="10">
        <f>(C6-D6)/C6*100</f>
        <v>75.411099691675233</v>
      </c>
    </row>
    <row r="7" spans="1:6" x14ac:dyDescent="0.2">
      <c r="A7" s="9" t="s">
        <v>13</v>
      </c>
      <c r="B7" s="9">
        <f>datiEstrattiAREAS!C4+datiEstrattiAREAS!C5+datiEstrattiAREAS!C6</f>
        <v>385.32</v>
      </c>
      <c r="C7" s="9">
        <f>datiEstrattiAREAS!D4+datiEstrattiAREAS!D5+datiEstrattiAREAS!D6</f>
        <v>11945</v>
      </c>
      <c r="D7" s="9">
        <f>datiEstrattiAREAS!E4+datiEstrattiAREAS!E5+datiEstrattiAREAS!E6</f>
        <v>2013</v>
      </c>
      <c r="E7" s="10">
        <f>D7/C7*100</f>
        <v>16.852239430724154</v>
      </c>
      <c r="F7" s="10">
        <f>(C7-D7)/C7*100</f>
        <v>83.147760569275846</v>
      </c>
    </row>
    <row r="8" spans="1:6" x14ac:dyDescent="0.2">
      <c r="A8" s="9" t="s">
        <v>14</v>
      </c>
      <c r="B8" s="9">
        <f>datiEstrattiAREAS!C8</f>
        <v>323</v>
      </c>
      <c r="C8" s="9">
        <f>datiEstrattiAREAS!D8</f>
        <v>10013</v>
      </c>
      <c r="D8" s="9">
        <f>+datiEstrattiAREAS!E8</f>
        <v>1962</v>
      </c>
      <c r="E8" s="10">
        <f t="shared" ref="E8:E22" si="0">D8/C8*100</f>
        <v>19.594527114750822</v>
      </c>
      <c r="F8" s="10">
        <f t="shared" ref="F8:F22" si="1">(C8-D8)/C8*100</f>
        <v>80.405472885249168</v>
      </c>
    </row>
    <row r="9" spans="1:6" x14ac:dyDescent="0.2">
      <c r="A9" s="9" t="s">
        <v>15</v>
      </c>
      <c r="B9" s="9">
        <f>datiEstrattiAREAS!C7+datiEstrattiAREAS!C9+datiEstrattiAREAS!C10+datiEstrattiAREAS!C2</f>
        <v>1583.5500000000002</v>
      </c>
      <c r="C9" s="9">
        <f>datiEstrattiAREAS!D7+datiEstrattiAREAS!D9+datiEstrattiAREAS!D10+datiEstrattiAREAS!D2</f>
        <v>49090</v>
      </c>
      <c r="D9" s="9">
        <f>datiEstrattiAREAS!E7+datiEstrattiAREAS!E9+datiEstrattiAREAS!E10+datiEstrattiAREAS!E2</f>
        <v>10617</v>
      </c>
      <c r="E9" s="10">
        <f t="shared" si="0"/>
        <v>21.627622733754329</v>
      </c>
      <c r="F9" s="10">
        <f t="shared" si="1"/>
        <v>78.372377266245678</v>
      </c>
    </row>
    <row r="10" spans="1:6" x14ac:dyDescent="0.2">
      <c r="A10" s="9" t="s">
        <v>16</v>
      </c>
      <c r="B10" s="9">
        <f>datiEstrattiAREAS!C11</f>
        <v>59</v>
      </c>
      <c r="C10" s="9">
        <f>datiEstrattiAREAS!D11</f>
        <v>1829</v>
      </c>
      <c r="D10" s="9">
        <f>datiEstrattiAREAS!E11</f>
        <v>351</v>
      </c>
      <c r="E10" s="10">
        <f t="shared" si="0"/>
        <v>19.190814652815746</v>
      </c>
      <c r="F10" s="10">
        <f t="shared" si="1"/>
        <v>80.809185347184254</v>
      </c>
    </row>
    <row r="11" spans="1:6" x14ac:dyDescent="0.2">
      <c r="A11" s="9" t="s">
        <v>17</v>
      </c>
      <c r="B11" s="9">
        <f>datiEstrattiAREAS!C12</f>
        <v>52</v>
      </c>
      <c r="C11" s="9">
        <f>datiEstrattiAREAS!D12</f>
        <v>1612</v>
      </c>
      <c r="D11" s="9">
        <f>datiEstrattiAREAS!E12</f>
        <v>228</v>
      </c>
      <c r="E11" s="10">
        <f t="shared" si="0"/>
        <v>14.143920595533499</v>
      </c>
      <c r="F11" s="10">
        <f t="shared" si="1"/>
        <v>85.856079404466499</v>
      </c>
    </row>
    <row r="12" spans="1:6" x14ac:dyDescent="0.2">
      <c r="A12" s="9" t="s">
        <v>18</v>
      </c>
      <c r="B12" s="9">
        <f>datiEstrattiAREAS!C13</f>
        <v>62</v>
      </c>
      <c r="C12" s="9">
        <f>datiEstrattiAREAS!D13</f>
        <v>1922</v>
      </c>
      <c r="D12" s="9">
        <f>datiEstrattiAREAS!E13</f>
        <v>348</v>
      </c>
      <c r="E12" s="10">
        <f t="shared" si="0"/>
        <v>18.106139438085329</v>
      </c>
      <c r="F12" s="10">
        <f t="shared" si="1"/>
        <v>81.893860561914678</v>
      </c>
    </row>
    <row r="13" spans="1:6" x14ac:dyDescent="0.2">
      <c r="A13" s="9" t="s">
        <v>19</v>
      </c>
      <c r="B13" s="9">
        <f>datiEstrattiAREAS!C14</f>
        <v>74.03</v>
      </c>
      <c r="C13" s="9">
        <f>datiEstrattiAREAS!D14</f>
        <v>2295</v>
      </c>
      <c r="D13" s="9">
        <f>datiEstrattiAREAS!E14</f>
        <v>362</v>
      </c>
      <c r="E13" s="10">
        <f t="shared" si="0"/>
        <v>15.773420479302832</v>
      </c>
      <c r="F13" s="10">
        <f t="shared" si="1"/>
        <v>84.226579520697157</v>
      </c>
    </row>
    <row r="14" spans="1:6" x14ac:dyDescent="0.2">
      <c r="A14" s="9" t="s">
        <v>20</v>
      </c>
      <c r="B14" s="9">
        <f>datiEstrattiAREAS!C15</f>
        <v>41</v>
      </c>
      <c r="C14" s="9">
        <f>datiEstrattiAREAS!D15</f>
        <v>1271</v>
      </c>
      <c r="D14" s="9">
        <f>datiEstrattiAREAS!E15</f>
        <v>205</v>
      </c>
      <c r="E14" s="10">
        <f t="shared" si="0"/>
        <v>16.129032258064516</v>
      </c>
      <c r="F14" s="10">
        <f t="shared" si="1"/>
        <v>83.870967741935488</v>
      </c>
    </row>
    <row r="15" spans="1:6" x14ac:dyDescent="0.2">
      <c r="A15" s="9" t="s">
        <v>21</v>
      </c>
      <c r="B15" s="9">
        <f>+datiEstrattiAREAS!C16+datiEstrattiAREAS!C21</f>
        <v>58.81</v>
      </c>
      <c r="C15" s="9">
        <f>+datiEstrattiAREAS!D16+datiEstrattiAREAS!D21</f>
        <v>1823</v>
      </c>
      <c r="D15" s="9">
        <f>+datiEstrattiAREAS!E16+datiEstrattiAREAS!E21</f>
        <v>330</v>
      </c>
      <c r="E15" s="10">
        <f t="shared" si="0"/>
        <v>18.102029621503014</v>
      </c>
      <c r="F15" s="10">
        <f t="shared" si="1"/>
        <v>81.897970378496993</v>
      </c>
    </row>
    <row r="16" spans="1:6" x14ac:dyDescent="0.2">
      <c r="A16" s="9" t="s">
        <v>22</v>
      </c>
      <c r="B16" s="9">
        <f>datiEstrattiAREAS!C17</f>
        <v>56</v>
      </c>
      <c r="C16" s="9">
        <f>datiEstrattiAREAS!D17</f>
        <v>1736</v>
      </c>
      <c r="D16" s="9">
        <f>datiEstrattiAREAS!E17</f>
        <v>215</v>
      </c>
      <c r="E16" s="10">
        <f t="shared" si="0"/>
        <v>12.38479262672811</v>
      </c>
      <c r="F16" s="10">
        <f t="shared" si="1"/>
        <v>87.615207373271886</v>
      </c>
    </row>
    <row r="17" spans="1:6" x14ac:dyDescent="0.2">
      <c r="A17" s="9" t="s">
        <v>23</v>
      </c>
      <c r="B17" s="9">
        <f>datiEstrattiAREAS!C19</f>
        <v>47</v>
      </c>
      <c r="C17" s="9">
        <f>datiEstrattiAREAS!D19</f>
        <v>1457</v>
      </c>
      <c r="D17" s="9">
        <f>datiEstrattiAREAS!E19</f>
        <v>153</v>
      </c>
      <c r="E17" s="10">
        <f t="shared" si="0"/>
        <v>10.501029512697322</v>
      </c>
      <c r="F17" s="10">
        <f t="shared" si="1"/>
        <v>89.498970487302671</v>
      </c>
    </row>
    <row r="18" spans="1:6" x14ac:dyDescent="0.2">
      <c r="A18" s="9" t="s">
        <v>24</v>
      </c>
      <c r="B18" s="9">
        <f>datiEstrattiAREAS!C23+datiEstrattiAREAS!C18</f>
        <v>134.97</v>
      </c>
      <c r="C18" s="9">
        <f>datiEstrattiAREAS!D23+datiEstrattiAREAS!D18</f>
        <v>4184</v>
      </c>
      <c r="D18" s="9">
        <f>datiEstrattiAREAS!E23+datiEstrattiAREAS!E18</f>
        <v>669</v>
      </c>
      <c r="E18" s="10">
        <f t="shared" si="0"/>
        <v>15.989483747609942</v>
      </c>
      <c r="F18" s="10">
        <f t="shared" si="1"/>
        <v>84.010516252390062</v>
      </c>
    </row>
    <row r="19" spans="1:6" x14ac:dyDescent="0.2">
      <c r="A19" s="9" t="s">
        <v>25</v>
      </c>
      <c r="B19" s="9">
        <f>datiEstrattiAREAS!C24</f>
        <v>238</v>
      </c>
      <c r="C19" s="9">
        <f>datiEstrattiAREAS!D24</f>
        <v>7378</v>
      </c>
      <c r="D19" s="9">
        <f>datiEstrattiAREAS!E24</f>
        <v>842</v>
      </c>
      <c r="E19" s="10">
        <f t="shared" si="0"/>
        <v>11.412306858227161</v>
      </c>
      <c r="F19" s="10">
        <f t="shared" si="1"/>
        <v>88.587693141772831</v>
      </c>
    </row>
    <row r="20" spans="1:6" x14ac:dyDescent="0.2">
      <c r="A20" s="9" t="s">
        <v>59</v>
      </c>
      <c r="B20" s="9">
        <f>datiEstrattiAREAS!C26</f>
        <v>160</v>
      </c>
      <c r="C20" s="9">
        <f>datiEstrattiAREAS!D26</f>
        <v>4960</v>
      </c>
      <c r="D20" s="9">
        <f>datiEstrattiAREAS!E26</f>
        <v>747</v>
      </c>
      <c r="E20" s="10">
        <f>D20/C20*100</f>
        <v>15.060483870967742</v>
      </c>
      <c r="F20" s="10">
        <f t="shared" si="1"/>
        <v>84.939516129032256</v>
      </c>
    </row>
    <row r="21" spans="1:6" x14ac:dyDescent="0.2">
      <c r="A21" s="9" t="s">
        <v>26</v>
      </c>
      <c r="B21" s="9">
        <f>datiEstrattiAREAS!C25</f>
        <v>94</v>
      </c>
      <c r="C21" s="9">
        <f>datiEstrattiAREAS!D25</f>
        <v>2914</v>
      </c>
      <c r="D21" s="9">
        <f>datiEstrattiAREAS!E25</f>
        <v>335</v>
      </c>
      <c r="E21" s="10">
        <f t="shared" si="0"/>
        <v>11.496225120109816</v>
      </c>
      <c r="F21" s="10">
        <f t="shared" si="1"/>
        <v>88.503774879890187</v>
      </c>
    </row>
    <row r="22" spans="1:6" x14ac:dyDescent="0.2">
      <c r="A22" s="9" t="s">
        <v>27</v>
      </c>
      <c r="B22" s="9">
        <f>datiEstrattiAREAS!C20+datiEstrattiAREAS!C22</f>
        <v>195</v>
      </c>
      <c r="C22" s="9">
        <f>datiEstrattiAREAS!D20+datiEstrattiAREAS!D22</f>
        <v>6045</v>
      </c>
      <c r="D22" s="9">
        <f>datiEstrattiAREAS!E20+datiEstrattiAREAS!E22</f>
        <v>1043</v>
      </c>
      <c r="E22" s="10">
        <f t="shared" si="0"/>
        <v>17.253928866832094</v>
      </c>
      <c r="F22" s="10">
        <f t="shared" si="1"/>
        <v>82.746071133167902</v>
      </c>
    </row>
    <row r="24" spans="1:6" x14ac:dyDescent="0.2">
      <c r="E2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2015-02-16T07:15:09Z</dcterms:modified>
</cp:coreProperties>
</file>